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表1" sheetId="1" r:id="rId1"/>
    <sheet name="表2" sheetId="2" r:id="rId2"/>
  </sheet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<sst xmlns="http://schemas.openxmlformats.org/spreadsheetml/2006/main" count="143" uniqueCount="45">
  <si>
    <t>附件9：</t>
  </si>
  <si>
    <t>教育学院2021年硕士研究生现代教育技术专业招生考试复试成绩汇总表（成绩保留小数点后两位）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</si>
  <si>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</si>
  <si>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</si>
  <si>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</si>
  <si>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</si>
  <si>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</si>
  <si>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</si>
  <si>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</si>
  <si>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</si>
  <si>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</si>
  <si>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</si>
  <si>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045114</t>
  </si>
  <si>
    <t>现代教育技术</t>
  </si>
  <si>
    <t>116581246041248</t>
  </si>
  <si>
    <t>赵云巧</t>
  </si>
  <si>
    <t>一志愿</t>
  </si>
  <si>
    <t>116581261391257</t>
  </si>
  <si>
    <t>孙越</t>
  </si>
  <si>
    <t>116581246041245</t>
  </si>
  <si>
    <t>王飘飘</t>
  </si>
  <si>
    <t>116581246041246</t>
  </si>
  <si>
    <t>杨薇</t>
  </si>
  <si>
    <t>116581246031243</t>
  </si>
  <si>
    <t>王咸宇</t>
  </si>
  <si>
    <t>101671001100098</t>
  </si>
  <si>
    <t>王振越</t>
  </si>
  <si>
    <t>调剂</t>
  </si>
  <si>
    <t>106351305007700</t>
  </si>
  <si>
    <t>张语蝶</t>
  </si>
  <si>
    <t>100941038024001</t>
  </si>
  <si>
    <t>杨世琳</t>
  </si>
  <si>
    <t>106351305007668</t>
  </si>
  <si>
    <t>唐燕</t>
  </si>
  <si>
    <t>105741000023934</t>
  </si>
  <si>
    <t>欧成乐</t>
  </si>
  <si>
    <t>104231370609226</t>
  </si>
  <si>
    <t>李镇</t>
  </si>
  <si>
    <t>100521011111082</t>
  </si>
  <si>
    <t>高桂花</t>
  </si>
  <si>
    <t>附件10：</t>
  </si>
  <si>
    <r>
      <rPr>
        <b/>
        <sz val="18"/>
        <rFont val="仿宋"/>
        <charset val="134"/>
      </rPr>
      <t>教育学院2021年硕士研究生现代教育技术专业招生考试入学总成绩汇总表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</si>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</sst>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3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zoomScale="85" zoomScaleNormal="85" topLeftCell="A4" workbookViewId="0">
      <selection activeCell="L17" sqref="L17"/>
    </sheetView>
  </sheetViews>
  <sheetFormatPr defaultColWidth="9" defaultRowHeight="14.25"/>
  <cols>
    <col min="1" max="1" width="7.9" style="2" customWidth="1"/>
    <col min="2" max="2" width="10" style="2" customWidth="1"/>
    <col min="3" max="3" width="17.2" style="3" customWidth="1"/>
    <col min="4" max="4" width="20" style="2" customWidth="1"/>
    <col min="5" max="5" width="10.4" style="2" customWidth="1"/>
    <col min="6" max="6" width="13.7" style="2" customWidth="1"/>
    <col min="7" max="7" width="13.525" style="2" customWidth="1"/>
    <col min="8" max="8" width="11.6" style="2" customWidth="1"/>
    <col min="9" max="9" width="10.5" style="2" customWidth="1"/>
    <col min="10" max="10" width="21.875" style="2" customWidth="1"/>
    <col min="11" max="16384" width="9" style="2"/>
  </cols>
  <sheetData>
    <row r="1" spans="1:1">
      <c r="A1" s="2" t="s">
        <v>0</v>
      </c>
    </row>
    <row r="2" s="1" customFormat="1" ht="27.75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3:3">
      <c r="C3" s="6"/>
    </row>
    <row r="4" s="13" customFormat="1" ht="22.5" customHeight="1" spans="1:10">
      <c r="A4" s="15"/>
      <c r="B4" s="15"/>
      <c r="C4" s="15"/>
      <c r="D4" s="15"/>
      <c r="E4" s="16"/>
      <c r="F4" s="16"/>
      <c r="I4" s="17"/>
      <c r="J4" s="17"/>
    </row>
    <row r="5" s="1" customFormat="1" ht="28.5" spans="1:10">
      <c r="A5" s="7" t="s">
        <v>2</v>
      </c>
      <c r="B5" s="7" t="s">
        <v>3</v>
      </c>
      <c r="C5" s="8" t="s">
        <v>4</v>
      </c>
      <c r="D5" s="7" t="s">
        <v>5</v>
      </c>
      <c r="E5" s="7" t="s">
        <v>6</v>
      </c>
      <c r="F5" s="9" t="s">
        <v>7</v>
      </c>
      <c r="G5" s="9" t="s">
        <v>8</v>
      </c>
      <c r="H5" s="9" t="s">
        <v>9</v>
      </c>
      <c r="I5" s="18" t="s">
        <v>10</v>
      </c>
      <c r="J5" s="9" t="s">
        <v>11</v>
      </c>
    </row>
    <row r="6" ht="21.75" customHeight="1" spans="1:10">
      <c r="A6" s="10">
        <v>1</v>
      </c>
      <c r="B6" s="11" t="s">
        <v>12</v>
      </c>
      <c r="C6" s="11" t="s">
        <v>13</v>
      </c>
      <c r="D6" s="10" t="s">
        <v>14</v>
      </c>
      <c r="E6" s="10" t="s">
        <v>15</v>
      </c>
      <c r="F6" s="10">
        <f>((70+74+75+78+73)/5+(16+15+15+18)/4)*0.4</f>
        <v>36</v>
      </c>
      <c r="G6" s="10">
        <f>((80+93+78+93+90)/5)*0.6</f>
        <v>52.08</v>
      </c>
      <c r="H6" s="12">
        <f t="shared" ref="H6:H17" si="0">F6+G6</f>
        <v>88.08</v>
      </c>
      <c r="I6" s="19"/>
      <c r="J6" s="10" t="s">
        <v>16</v>
      </c>
    </row>
    <row r="7" ht="21.75" customHeight="1" spans="1:10">
      <c r="A7" s="10">
        <v>2</v>
      </c>
      <c r="B7" s="11" t="s">
        <v>12</v>
      </c>
      <c r="C7" s="11" t="s">
        <v>13</v>
      </c>
      <c r="D7" s="10" t="s">
        <v>17</v>
      </c>
      <c r="E7" s="10" t="s">
        <v>18</v>
      </c>
      <c r="F7" s="10">
        <f>((75+75+78+77+74)/5+(15+15+18+18)/4)*0.4</f>
        <v>36.92</v>
      </c>
      <c r="G7" s="10">
        <f>((90+95+90+93+91)/5)*0.6</f>
        <v>55.08</v>
      </c>
      <c r="H7" s="12">
        <f t="shared" si="0"/>
        <v>92</v>
      </c>
      <c r="I7" s="19"/>
      <c r="J7" s="10" t="s">
        <v>16</v>
      </c>
    </row>
    <row r="8" ht="21.75" customHeight="1" spans="1:10">
      <c r="A8" s="10">
        <v>3</v>
      </c>
      <c r="B8" s="11" t="s">
        <v>12</v>
      </c>
      <c r="C8" s="11" t="s">
        <v>13</v>
      </c>
      <c r="D8" s="10" t="s">
        <v>19</v>
      </c>
      <c r="E8" s="10" t="s">
        <v>20</v>
      </c>
      <c r="F8" s="10">
        <f>((77+76+78+78+73)/5+(16+15+17+18)/4)*0.4</f>
        <v>37.16</v>
      </c>
      <c r="G8" s="10">
        <f>((90+94+80+93+91)/5)*0.6</f>
        <v>53.76</v>
      </c>
      <c r="H8" s="12">
        <f t="shared" si="0"/>
        <v>90.92</v>
      </c>
      <c r="I8" s="19"/>
      <c r="J8" s="10" t="s">
        <v>16</v>
      </c>
    </row>
    <row r="9" ht="21.75" customHeight="1" spans="1:10">
      <c r="A9" s="10">
        <v>4</v>
      </c>
      <c r="B9" s="11" t="s">
        <v>12</v>
      </c>
      <c r="C9" s="11" t="s">
        <v>13</v>
      </c>
      <c r="D9" s="10" t="s">
        <v>21</v>
      </c>
      <c r="E9" s="10" t="s">
        <v>22</v>
      </c>
      <c r="F9" s="10">
        <f>((78+78+78+78+75)/5+(18+17+19+19)/4)*0.4</f>
        <v>38.26</v>
      </c>
      <c r="G9" s="10">
        <f>((100+97+90+95+92)/5)*0.6</f>
        <v>56.88</v>
      </c>
      <c r="H9" s="12">
        <f t="shared" si="0"/>
        <v>95.14</v>
      </c>
      <c r="I9" s="19"/>
      <c r="J9" s="10" t="s">
        <v>16</v>
      </c>
    </row>
    <row r="10" ht="21.75" customHeight="1" spans="1:10">
      <c r="A10" s="10">
        <v>5</v>
      </c>
      <c r="B10" s="11" t="s">
        <v>12</v>
      </c>
      <c r="C10" s="11" t="s">
        <v>13</v>
      </c>
      <c r="D10" s="10" t="s">
        <v>23</v>
      </c>
      <c r="E10" s="10" t="s">
        <v>24</v>
      </c>
      <c r="F10" s="10">
        <f>((70+77+70+79+78)/5+(16+16+17+19)/4)*0.4</f>
        <v>36.72</v>
      </c>
      <c r="G10" s="10">
        <f>((100+96+78+95+95)/5)*0.6</f>
        <v>55.68</v>
      </c>
      <c r="H10" s="12">
        <f t="shared" si="0"/>
        <v>92.4</v>
      </c>
      <c r="I10" s="19"/>
      <c r="J10" s="10" t="s">
        <v>16</v>
      </c>
    </row>
    <row r="11" ht="21.75" customHeight="1" spans="1:10">
      <c r="A11" s="10">
        <v>6</v>
      </c>
      <c r="B11" s="11" t="s">
        <v>12</v>
      </c>
      <c r="C11" s="11" t="s">
        <v>13</v>
      </c>
      <c r="D11" s="10" t="s">
        <v>25</v>
      </c>
      <c r="E11" s="10" t="s">
        <v>26</v>
      </c>
      <c r="F11" s="10">
        <f>((70+65+75+76+65)/5+(15+13+15+16)/4)*0.4</f>
        <v>33.98</v>
      </c>
      <c r="G11" s="10">
        <f>((85+80+80+93+81)/5)*0.6</f>
        <v>50.28</v>
      </c>
      <c r="H11" s="12">
        <f t="shared" si="0"/>
        <v>84.26</v>
      </c>
      <c r="I11" s="19"/>
      <c r="J11" s="10" t="s">
        <v>27</v>
      </c>
    </row>
    <row r="12" ht="21.75" customHeight="1" spans="1:10">
      <c r="A12" s="10">
        <v>7</v>
      </c>
      <c r="B12" s="11" t="s">
        <v>12</v>
      </c>
      <c r="C12" s="11" t="s">
        <v>13</v>
      </c>
      <c r="D12" s="10" t="s">
        <v>28</v>
      </c>
      <c r="E12" s="10" t="s">
        <v>29</v>
      </c>
      <c r="F12" s="10">
        <f>((75+69+78+78+69)/5+(18+17+17+19)/4)*0.4</f>
        <v>36.62</v>
      </c>
      <c r="G12" s="10">
        <f>((80+88+90+95+85)/5)*0.6</f>
        <v>52.56</v>
      </c>
      <c r="H12" s="12">
        <f t="shared" si="0"/>
        <v>89.18</v>
      </c>
      <c r="I12" s="19"/>
      <c r="J12" s="10" t="s">
        <v>27</v>
      </c>
    </row>
    <row r="13" ht="21.75" customHeight="1" spans="1:10">
      <c r="A13" s="10">
        <v>8</v>
      </c>
      <c r="B13" s="11" t="s">
        <v>12</v>
      </c>
      <c r="C13" s="11" t="s">
        <v>13</v>
      </c>
      <c r="D13" s="10" t="s">
        <v>30</v>
      </c>
      <c r="E13" s="10" t="s">
        <v>31</v>
      </c>
      <c r="F13" s="10">
        <f>((68+68+75+76+66)/5+(16+15+17+18)/4)*0.4</f>
        <v>34.84</v>
      </c>
      <c r="G13" s="10">
        <f>((78+85+80+93+82)/5)*0.6</f>
        <v>50.16</v>
      </c>
      <c r="H13" s="12">
        <f t="shared" si="0"/>
        <v>85</v>
      </c>
      <c r="I13" s="19"/>
      <c r="J13" s="10" t="s">
        <v>27</v>
      </c>
    </row>
    <row r="14" ht="21.75" customHeight="1" spans="1:10">
      <c r="A14" s="10">
        <v>9</v>
      </c>
      <c r="B14" s="11" t="s">
        <v>12</v>
      </c>
      <c r="C14" s="11" t="s">
        <v>13</v>
      </c>
      <c r="D14" s="10" t="s">
        <v>32</v>
      </c>
      <c r="E14" s="10" t="s">
        <v>33</v>
      </c>
      <c r="F14" s="10">
        <f>((78+78+67+68+77)/5+(15+18+15+16)/4)*0.4</f>
        <v>35.84</v>
      </c>
      <c r="G14" s="10">
        <f>((85+86+83+87+92)/5)*0.6</f>
        <v>51.96</v>
      </c>
      <c r="H14" s="12">
        <f t="shared" si="0"/>
        <v>87.8</v>
      </c>
      <c r="I14" s="19"/>
      <c r="J14" s="10" t="s">
        <v>27</v>
      </c>
    </row>
    <row r="15" ht="21.75" customHeight="1" spans="1:10">
      <c r="A15" s="10">
        <v>15</v>
      </c>
      <c r="B15" s="11" t="s">
        <v>12</v>
      </c>
      <c r="C15" s="11" t="s">
        <v>13</v>
      </c>
      <c r="D15" s="10" t="s">
        <v>34</v>
      </c>
      <c r="E15" s="10" t="s">
        <v>35</v>
      </c>
      <c r="F15" s="10">
        <f>((74+78+70+73+75)/5+(17+16+15+16)/4)*0.4</f>
        <v>36</v>
      </c>
      <c r="G15" s="10">
        <f>((85+85+84+90+90)/5)*0.6</f>
        <v>52.08</v>
      </c>
      <c r="H15" s="12">
        <f t="shared" si="0"/>
        <v>88.08</v>
      </c>
      <c r="I15" s="19"/>
      <c r="J15" s="10" t="s">
        <v>27</v>
      </c>
    </row>
    <row r="16" ht="22" customHeight="1" spans="1:10">
      <c r="A16" s="10">
        <v>17</v>
      </c>
      <c r="B16" s="11" t="s">
        <v>12</v>
      </c>
      <c r="C16" s="11" t="s">
        <v>13</v>
      </c>
      <c r="D16" s="10" t="s">
        <v>36</v>
      </c>
      <c r="E16" s="10" t="s">
        <v>37</v>
      </c>
      <c r="F16" s="10">
        <f>((75+75+64+65+75)/5+(15+16+18+18)/4)*0.4</f>
        <v>35.02</v>
      </c>
      <c r="G16" s="10">
        <f>((78+85+85+83+76)/5)*0.6</f>
        <v>48.84</v>
      </c>
      <c r="H16" s="12">
        <f t="shared" si="0"/>
        <v>83.86</v>
      </c>
      <c r="I16" s="10"/>
      <c r="J16" s="10" t="s">
        <v>27</v>
      </c>
    </row>
    <row r="17" ht="21" customHeight="1" spans="1:10">
      <c r="A17" s="10">
        <v>19</v>
      </c>
      <c r="B17" s="11" t="s">
        <v>12</v>
      </c>
      <c r="C17" s="11" t="s">
        <v>13</v>
      </c>
      <c r="D17" s="10" t="s">
        <v>38</v>
      </c>
      <c r="E17" s="10" t="s">
        <v>39</v>
      </c>
      <c r="F17" s="10">
        <f>((78+70+69+68+72)/5+(16+17+15+15)/4)*0.4</f>
        <v>34.86</v>
      </c>
      <c r="G17" s="10">
        <f>((80+80+84+84+85)/5)*0.6</f>
        <v>49.56</v>
      </c>
      <c r="H17" s="12">
        <f t="shared" si="0"/>
        <v>84.42</v>
      </c>
      <c r="I17" s="10"/>
      <c r="J17" s="10" t="s">
        <v>27</v>
      </c>
    </row>
  </sheetData>
  <mergeCells count="1">
    <mergeCell ref="A2:J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zoomScale="101" zoomScaleNormal="101" topLeftCell="A2" workbookViewId="0">
      <selection activeCell="L10" sqref="L10"/>
    </sheetView>
  </sheetViews>
  <sheetFormatPr defaultColWidth="9" defaultRowHeight="14.25"/>
  <cols>
    <col min="1" max="1" width="5.4" style="2" customWidth="1"/>
    <col min="2" max="2" width="10" style="2" customWidth="1"/>
    <col min="3" max="3" width="22.6" style="3" customWidth="1"/>
    <col min="4" max="4" width="20.375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255" width="9" style="2"/>
  </cols>
  <sheetData>
    <row r="1" spans="1:1">
      <c r="A1" s="2" t="s">
        <v>40</v>
      </c>
    </row>
    <row r="2" ht="52.95" customHeight="1" spans="1:9">
      <c r="A2" s="4" t="s">
        <v>41</v>
      </c>
      <c r="B2" s="5"/>
      <c r="C2" s="5"/>
      <c r="D2" s="5"/>
      <c r="E2" s="5"/>
      <c r="F2" s="5"/>
      <c r="G2" s="5"/>
      <c r="H2" s="5"/>
      <c r="I2" s="5"/>
    </row>
    <row r="3" spans="3:3">
      <c r="C3" s="6"/>
    </row>
    <row r="4" s="1" customFormat="1" ht="28.5" customHeight="1" spans="1:9">
      <c r="A4" s="7" t="s">
        <v>2</v>
      </c>
      <c r="B4" s="7" t="s">
        <v>3</v>
      </c>
      <c r="C4" s="8" t="s">
        <v>42</v>
      </c>
      <c r="D4" s="7" t="s">
        <v>5</v>
      </c>
      <c r="E4" s="7" t="s">
        <v>6</v>
      </c>
      <c r="F4" s="9" t="s">
        <v>43</v>
      </c>
      <c r="G4" s="9" t="s">
        <v>9</v>
      </c>
      <c r="H4" s="9" t="s">
        <v>44</v>
      </c>
      <c r="I4" s="9" t="s">
        <v>11</v>
      </c>
    </row>
    <row r="5" ht="21.75" customHeight="1" spans="1:9">
      <c r="A5" s="10">
        <v>1</v>
      </c>
      <c r="B5" s="11" t="s">
        <v>12</v>
      </c>
      <c r="C5" s="11" t="s">
        <v>13</v>
      </c>
      <c r="D5" s="10" t="s">
        <v>14</v>
      </c>
      <c r="E5" s="10" t="s">
        <v>15</v>
      </c>
      <c r="F5" s="10">
        <v>377</v>
      </c>
      <c r="G5" s="12">
        <v>88.08</v>
      </c>
      <c r="H5" s="12">
        <v>80.472</v>
      </c>
      <c r="I5" s="10" t="s">
        <v>16</v>
      </c>
    </row>
    <row r="6" ht="21.75" customHeight="1" spans="1:9">
      <c r="A6" s="10">
        <v>2</v>
      </c>
      <c r="B6" s="11" t="s">
        <v>12</v>
      </c>
      <c r="C6" s="11" t="s">
        <v>13</v>
      </c>
      <c r="D6" s="10" t="s">
        <v>17</v>
      </c>
      <c r="E6" s="10" t="s">
        <v>18</v>
      </c>
      <c r="F6" s="10">
        <v>351</v>
      </c>
      <c r="G6" s="12">
        <v>92</v>
      </c>
      <c r="H6" s="12">
        <v>78.92</v>
      </c>
      <c r="I6" s="10" t="s">
        <v>16</v>
      </c>
    </row>
    <row r="7" ht="21.75" customHeight="1" spans="1:9">
      <c r="A7" s="10">
        <v>3</v>
      </c>
      <c r="B7" s="11" t="s">
        <v>12</v>
      </c>
      <c r="C7" s="11" t="s">
        <v>13</v>
      </c>
      <c r="D7" s="10" t="s">
        <v>21</v>
      </c>
      <c r="E7" s="10" t="s">
        <v>22</v>
      </c>
      <c r="F7" s="10">
        <v>329</v>
      </c>
      <c r="G7" s="12">
        <v>95.14</v>
      </c>
      <c r="H7" s="12">
        <v>77.536</v>
      </c>
      <c r="I7" s="10" t="s">
        <v>16</v>
      </c>
    </row>
    <row r="8" ht="21.75" customHeight="1" spans="1:9">
      <c r="A8" s="10">
        <v>4</v>
      </c>
      <c r="B8" s="11" t="s">
        <v>12</v>
      </c>
      <c r="C8" s="11" t="s">
        <v>13</v>
      </c>
      <c r="D8" s="10" t="s">
        <v>19</v>
      </c>
      <c r="E8" s="10" t="s">
        <v>20</v>
      </c>
      <c r="F8" s="10">
        <v>339</v>
      </c>
      <c r="G8" s="12">
        <v>90.92</v>
      </c>
      <c r="H8" s="12">
        <v>77.048</v>
      </c>
      <c r="I8" s="10" t="s">
        <v>16</v>
      </c>
    </row>
    <row r="9" ht="21.75" customHeight="1" spans="1:9">
      <c r="A9" s="10">
        <v>5</v>
      </c>
      <c r="B9" s="11" t="s">
        <v>12</v>
      </c>
      <c r="C9" s="11" t="s">
        <v>13</v>
      </c>
      <c r="D9" s="10" t="s">
        <v>23</v>
      </c>
      <c r="E9" s="10" t="s">
        <v>24</v>
      </c>
      <c r="F9" s="10">
        <v>329</v>
      </c>
      <c r="G9" s="12">
        <v>92.4</v>
      </c>
      <c r="H9" s="12">
        <v>76.44</v>
      </c>
      <c r="I9" s="10" t="s">
        <v>16</v>
      </c>
    </row>
    <row r="10" ht="18" customHeight="1" spans="1:9">
      <c r="A10" s="10">
        <v>6</v>
      </c>
      <c r="B10" s="11" t="s">
        <v>12</v>
      </c>
      <c r="C10" s="11" t="s">
        <v>13</v>
      </c>
      <c r="D10" s="10" t="s">
        <v>28</v>
      </c>
      <c r="E10" s="10" t="s">
        <v>29</v>
      </c>
      <c r="F10" s="10">
        <v>379</v>
      </c>
      <c r="G10" s="12">
        <v>89.18</v>
      </c>
      <c r="H10" s="12">
        <v>81.152</v>
      </c>
      <c r="I10" s="10" t="s">
        <v>27</v>
      </c>
    </row>
    <row r="11" ht="18" customHeight="1" spans="1:9">
      <c r="A11" s="10">
        <v>7</v>
      </c>
      <c r="B11" s="11" t="s">
        <v>12</v>
      </c>
      <c r="C11" s="11" t="s">
        <v>13</v>
      </c>
      <c r="D11" s="10" t="s">
        <v>32</v>
      </c>
      <c r="E11" s="10" t="s">
        <v>33</v>
      </c>
      <c r="F11" s="10">
        <v>373</v>
      </c>
      <c r="G11" s="12">
        <v>87.8</v>
      </c>
      <c r="H11" s="12">
        <v>79.88</v>
      </c>
      <c r="I11" s="10" t="s">
        <v>27</v>
      </c>
    </row>
    <row r="12" ht="18" customHeight="1" spans="1:9">
      <c r="A12" s="10">
        <v>8</v>
      </c>
      <c r="B12" s="11" t="s">
        <v>12</v>
      </c>
      <c r="C12" s="11" t="s">
        <v>13</v>
      </c>
      <c r="D12" s="10" t="s">
        <v>25</v>
      </c>
      <c r="E12" s="10" t="s">
        <v>26</v>
      </c>
      <c r="F12" s="10">
        <v>381</v>
      </c>
      <c r="G12" s="12">
        <v>84.26</v>
      </c>
      <c r="H12" s="12">
        <v>79.424</v>
      </c>
      <c r="I12" s="10" t="s">
        <v>27</v>
      </c>
    </row>
    <row r="13" ht="17" customHeight="1" spans="1:9">
      <c r="A13" s="10">
        <v>9</v>
      </c>
      <c r="B13" s="11" t="s">
        <v>12</v>
      </c>
      <c r="C13" s="11" t="s">
        <v>13</v>
      </c>
      <c r="D13" s="10" t="s">
        <v>30</v>
      </c>
      <c r="E13" s="10" t="s">
        <v>31</v>
      </c>
      <c r="F13" s="10">
        <v>376</v>
      </c>
      <c r="G13" s="12">
        <v>85</v>
      </c>
      <c r="H13" s="12">
        <v>79.12</v>
      </c>
      <c r="I13" s="10" t="s">
        <v>27</v>
      </c>
    </row>
    <row r="14" ht="17" customHeight="1" spans="1:9">
      <c r="A14" s="10">
        <v>10</v>
      </c>
      <c r="B14" s="11" t="s">
        <v>12</v>
      </c>
      <c r="C14" s="11" t="s">
        <v>13</v>
      </c>
      <c r="D14" s="10" t="s">
        <v>34</v>
      </c>
      <c r="E14" s="10" t="s">
        <v>35</v>
      </c>
      <c r="F14" s="10">
        <v>362</v>
      </c>
      <c r="G14" s="12">
        <v>88.08</v>
      </c>
      <c r="H14" s="12">
        <v>78.672</v>
      </c>
      <c r="I14" s="10" t="s">
        <v>27</v>
      </c>
    </row>
    <row r="15" ht="21" customHeight="1" spans="1:9">
      <c r="A15" s="10">
        <v>11</v>
      </c>
      <c r="B15" s="11" t="s">
        <v>12</v>
      </c>
      <c r="C15" s="11" t="s">
        <v>13</v>
      </c>
      <c r="D15" s="10" t="s">
        <v>38</v>
      </c>
      <c r="E15" s="10" t="s">
        <v>39</v>
      </c>
      <c r="F15" s="10">
        <v>336</v>
      </c>
      <c r="G15" s="12">
        <v>84.42</v>
      </c>
      <c r="H15" s="12">
        <v>74.088</v>
      </c>
      <c r="I15" s="10" t="s">
        <v>27</v>
      </c>
    </row>
    <row r="16" ht="17" customHeight="1" spans="1:9">
      <c r="A16" s="10">
        <v>12</v>
      </c>
      <c r="B16" s="11" t="s">
        <v>12</v>
      </c>
      <c r="C16" s="11" t="s">
        <v>13</v>
      </c>
      <c r="D16" s="10" t="s">
        <v>36</v>
      </c>
      <c r="E16" s="10" t="s">
        <v>37</v>
      </c>
      <c r="F16" s="10">
        <v>330</v>
      </c>
      <c r="G16" s="12">
        <v>83.86</v>
      </c>
      <c r="H16" s="12">
        <v>73.144</v>
      </c>
      <c r="I16" s="10" t="s">
        <v>27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2021-04-01T20:41:00Z</dcterms:created>
  <dcterms:modified xsi:type="dcterms:W3CDTF">2021-04-08T02:58:58Z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D97AE44762B1434C96F285C845B03F31</vt:lpwstr>
  </property>
</Properties>
</file>